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_zagorodnuk\Desktop\ЗагорТа\Тарифы\Тарифы 2026\индексация\на стенды\"/>
    </mc:Choice>
  </mc:AlternateContent>
  <xr:revisionPtr revIDLastSave="0" documentId="13_ncr:1_{363FC74F-A663-4E4E-B4D5-06BA9AC760D9}" xr6:coauthVersionLast="47" xr6:coauthVersionMax="47" xr10:uidLastSave="{00000000-0000-0000-0000-000000000000}"/>
  <bookViews>
    <workbookView xWindow="-120" yWindow="-120" windowWidth="29040" windowHeight="15840" tabRatio="632" xr2:uid="{00000000-000D-0000-FFFF-FFFF00000000}"/>
  </bookViews>
  <sheets>
    <sheet name="Sheet1" sheetId="1" r:id="rId1"/>
  </sheets>
  <definedNames>
    <definedName name="_xlnm.Print_Area" localSheetId="0">Sheet1!$A$1:$G$34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8" i="1" l="1"/>
  <c r="F10" i="1"/>
  <c r="F11" i="1"/>
  <c r="G11" i="1"/>
  <c r="G12" i="1"/>
  <c r="G13" i="1"/>
  <c r="G14" i="1"/>
  <c r="F17" i="1"/>
  <c r="G17" i="1"/>
  <c r="G19" i="1"/>
  <c r="G20" i="1"/>
  <c r="F22" i="1"/>
  <c r="G22" i="1"/>
  <c r="F24" i="1"/>
  <c r="G24" i="1"/>
  <c r="F26" i="1"/>
  <c r="G26" i="1"/>
  <c r="G29" i="1"/>
  <c r="G30" i="1"/>
  <c r="G31" i="1" l="1"/>
</calcChain>
</file>

<file path=xl/sharedStrings.xml><?xml version="1.0" encoding="utf-8"?>
<sst xmlns="http://schemas.openxmlformats.org/spreadsheetml/2006/main" count="69" uniqueCount="57">
  <si>
    <t>Перечень работ и услуг по содержанию нежилого помещения  подземного
паркинга Охтинская аллея 12</t>
  </si>
  <si>
    <t>Облуживание автоматизированной системы пожарной защиты и оповещения людей о пожаре; контроль и обеспечение исправного состояния систем автоматического дымоудаления</t>
  </si>
  <si>
    <t>Контроль и управления доступом (СКУД)</t>
  </si>
  <si>
    <t>ПЛАТА ЗА СОДЕРЖАНИЕ НЕЖИЛОГО ПОМЕЩЕНИЯ В ПОДЗЕМНОМ ПАРКИНГЕ:</t>
  </si>
  <si>
    <t>1. Содержание помещения паркинга</t>
  </si>
  <si>
    <t>Прочистка водоприемных каналов внутреннего водостока, прочистка приямков</t>
  </si>
  <si>
    <t>шт.</t>
  </si>
  <si>
    <t>кв.м.</t>
  </si>
  <si>
    <t>м</t>
  </si>
  <si>
    <t>2. Внутреннее противопожарное оборудование</t>
  </si>
  <si>
    <t>1.2.</t>
  </si>
  <si>
    <t>1.1.</t>
  </si>
  <si>
    <t>1.3.</t>
  </si>
  <si>
    <t>1.4.</t>
  </si>
  <si>
    <t xml:space="preserve">Обслуживание АИТП </t>
  </si>
  <si>
    <t>3. Приточная и вытяжная вентиляция</t>
  </si>
  <si>
    <t>Обслуживание систем приточной вентиляции паргинга</t>
  </si>
  <si>
    <t>Обслуживание вытяжных систем вентиляции паргинга</t>
  </si>
  <si>
    <t>1.5.</t>
  </si>
  <si>
    <t>1.6.</t>
  </si>
  <si>
    <t>2.1.</t>
  </si>
  <si>
    <t>3.1.</t>
  </si>
  <si>
    <t>3.2.</t>
  </si>
  <si>
    <t>4. СКУД</t>
  </si>
  <si>
    <t>5. Ворота (Автоматика)</t>
  </si>
  <si>
    <t>4.1.</t>
  </si>
  <si>
    <t>5.1.</t>
  </si>
  <si>
    <t>6.1.</t>
  </si>
  <si>
    <t>6. Видеонаблюдение</t>
  </si>
  <si>
    <t>усл</t>
  </si>
  <si>
    <t>1.7.</t>
  </si>
  <si>
    <t>7. Санитарное содержание помещений</t>
  </si>
  <si>
    <t>7.1.</t>
  </si>
  <si>
    <t>7.2.</t>
  </si>
  <si>
    <t>7.3.</t>
  </si>
  <si>
    <t>при необходимости</t>
  </si>
  <si>
    <t>Ремонт и замена доводчиков, замков, ручек</t>
  </si>
  <si>
    <t>Обслуживание электро установок (ГРЩ паркинга), замена неисправных участков электрической сети, замена светильников</t>
  </si>
  <si>
    <t>Количество</t>
  </si>
  <si>
    <t>Перио- дичность</t>
  </si>
  <si>
    <t>№ п/п</t>
  </si>
  <si>
    <t>Наименование вида услуги (работы)</t>
  </si>
  <si>
    <t>Ед. измер.</t>
  </si>
  <si>
    <t>Стоимость, руб. в год</t>
  </si>
  <si>
    <t>Стоимость на кв.м. в мес., руб.</t>
  </si>
  <si>
    <t xml:space="preserve"> площадь кв.м.</t>
  </si>
  <si>
    <t>Обеспечение устранения аварий, выполнение заявок</t>
  </si>
  <si>
    <t>Влажная машинная уборка</t>
  </si>
  <si>
    <t>Осмотр элементов отделки стен, полов, дверных проемов и пр.</t>
  </si>
  <si>
    <t>Обслуживание противопожарного водопровода, замена и ремонт насосов</t>
  </si>
  <si>
    <t>Сухая уборка помещения паркинга</t>
  </si>
  <si>
    <t>Приложение №2</t>
  </si>
  <si>
    <t>к договору №______</t>
  </si>
  <si>
    <t>Техническое обслуживание ворот</t>
  </si>
  <si>
    <t>Техническое обслуживание системы видеонаблюдения</t>
  </si>
  <si>
    <t>Влажная уборка встроенных помещений паркинга</t>
  </si>
  <si>
    <t>от  10.03.2025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</si>
</sst>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m\.d\.yy;@"/>
  </numFmts>
  <fonts count="16" x14ac:knownFonts="1">
    <font>
      <sz val="11"/>
      <color theme="1"/>
      <name val="Calibri"/>
      <family val="2"/>
      <scheme val="minor"/>
    </font>
    <font>
      <sz val="6.5"/>
      <name val="Arial"/>
      <family val="2"/>
      <charset val="204"/>
    </font>
    <font>
      <b/>
      <sz val="7.5"/>
      <name val="Arial"/>
      <family val="2"/>
      <charset val="204"/>
    </font>
    <font>
      <b/>
      <sz val="8"/>
      <name val="Arial"/>
      <family val="2"/>
      <charset val="204"/>
    </font>
    <font>
      <b/>
      <sz val="8"/>
      <name val="Arial"/>
      <family val="2"/>
    </font>
    <font>
      <b/>
      <sz val="7.5"/>
      <name val="Arial"/>
      <family val="2"/>
    </font>
    <font>
      <b/>
      <sz val="7.5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</font>
    <font>
      <sz val="8"/>
      <color rgb="FF000000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  <charset val="204"/>
    </font>
    <font>
      <b/>
      <sz val="12"/>
      <name val="Arial"/>
      <family val="2"/>
    </font>
    <font>
      <sz val="12"/>
      <name val="Calibri"/>
      <family val="2"/>
      <scheme val="minor"/>
    </font>
    <font>
      <sz val="11"/>
      <color rgb="FF00B05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FD7D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wrapText="1"/>
    </xf>
    <xf numFmtId="2" fontId="0" fillId="0" borderId="0" xfId="0" applyNumberFormat="1" applyAlignment="1">
      <alignment horizontal="left" vertical="top"/>
    </xf>
    <xf numFmtId="0" fontId="3" fillId="2" borderId="4" xfId="0" applyFont="1" applyFill="1" applyBorder="1" applyAlignment="1">
      <alignment horizontal="left" vertical="top" wrapText="1" indent="15"/>
    </xf>
    <xf numFmtId="0" fontId="3" fillId="2" borderId="1" xfId="0" applyFont="1" applyFill="1" applyBorder="1" applyAlignment="1">
      <alignment horizontal="left" vertical="top" wrapText="1" indent="15"/>
    </xf>
    <xf numFmtId="4" fontId="3" fillId="0" borderId="0" xfId="0" applyNumberFormat="1" applyFont="1" applyAlignment="1">
      <alignment horizontal="center" vertical="top" wrapText="1"/>
    </xf>
    <xf numFmtId="16" fontId="8" fillId="0" borderId="2" xfId="0" applyNumberFormat="1" applyFont="1" applyBorder="1" applyAlignment="1">
      <alignment horizontal="center" vertical="top" wrapText="1"/>
    </xf>
    <xf numFmtId="0" fontId="8" fillId="0" borderId="2" xfId="0" applyFont="1" applyBorder="1" applyAlignment="1">
      <alignment horizontal="left" vertical="top" wrapText="1"/>
    </xf>
    <xf numFmtId="1" fontId="9" fillId="0" borderId="2" xfId="0" applyNumberFormat="1" applyFont="1" applyBorder="1" applyAlignment="1">
      <alignment horizontal="center" vertical="top" shrinkToFit="1"/>
    </xf>
    <xf numFmtId="165" fontId="9" fillId="0" borderId="7" xfId="0" applyNumberFormat="1" applyFont="1" applyBorder="1" applyAlignment="1">
      <alignment horizontal="center" vertical="top" shrinkToFit="1"/>
    </xf>
    <xf numFmtId="0" fontId="8" fillId="0" borderId="7" xfId="0" applyFont="1" applyBorder="1" applyAlignment="1">
      <alignment horizontal="left" vertical="top" wrapText="1"/>
    </xf>
    <xf numFmtId="1" fontId="8" fillId="0" borderId="7" xfId="0" applyNumberFormat="1" applyFont="1" applyBorder="1" applyAlignment="1">
      <alignment horizontal="center" vertical="top" shrinkToFit="1"/>
    </xf>
    <xf numFmtId="0" fontId="8" fillId="0" borderId="6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left" vertical="top" wrapText="1"/>
    </xf>
    <xf numFmtId="1" fontId="8" fillId="0" borderId="6" xfId="0" applyNumberFormat="1" applyFont="1" applyBorder="1" applyAlignment="1">
      <alignment horizontal="center" vertical="top" shrinkToFit="1"/>
    </xf>
    <xf numFmtId="2" fontId="9" fillId="0" borderId="6" xfId="0" applyNumberFormat="1" applyFont="1" applyBorder="1" applyAlignment="1">
      <alignment horizontal="right" vertical="top" shrinkToFit="1"/>
    </xf>
    <xf numFmtId="1" fontId="9" fillId="0" borderId="6" xfId="0" applyNumberFormat="1" applyFont="1" applyBorder="1" applyAlignment="1">
      <alignment horizontal="center" vertical="top" shrinkToFit="1"/>
    </xf>
    <xf numFmtId="2" fontId="9" fillId="0" borderId="6" xfId="0" applyNumberFormat="1" applyFont="1" applyBorder="1" applyAlignment="1">
      <alignment horizontal="center" vertical="top" shrinkToFi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1" fontId="9" fillId="0" borderId="2" xfId="0" applyNumberFormat="1" applyFont="1" applyBorder="1" applyAlignment="1">
      <alignment horizontal="center" vertical="center" shrinkToFit="1"/>
    </xf>
    <xf numFmtId="1" fontId="8" fillId="0" borderId="2" xfId="0" applyNumberFormat="1" applyFont="1" applyBorder="1" applyAlignment="1">
      <alignment horizontal="center" vertical="center" shrinkToFit="1"/>
    </xf>
    <xf numFmtId="1" fontId="8" fillId="0" borderId="2" xfId="0" applyNumberFormat="1" applyFont="1" applyBorder="1" applyAlignment="1">
      <alignment horizontal="center" vertical="top" shrinkToFi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left" vertical="center" wrapText="1"/>
    </xf>
    <xf numFmtId="4" fontId="11" fillId="3" borderId="2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left" vertical="top"/>
    </xf>
    <xf numFmtId="4" fontId="8" fillId="0" borderId="2" xfId="0" applyNumberFormat="1" applyFont="1" applyBorder="1" applyAlignment="1">
      <alignment horizontal="right" vertical="top"/>
    </xf>
    <xf numFmtId="4" fontId="8" fillId="0" borderId="2" xfId="0" applyNumberFormat="1" applyFont="1" applyBorder="1" applyAlignment="1">
      <alignment horizontal="right" vertical="center"/>
    </xf>
    <xf numFmtId="4" fontId="2" fillId="3" borderId="2" xfId="0" applyNumberFormat="1" applyFont="1" applyFill="1" applyBorder="1" applyAlignment="1">
      <alignment horizontal="right" vertical="top"/>
    </xf>
    <xf numFmtId="4" fontId="0" fillId="0" borderId="0" xfId="0" applyNumberFormat="1" applyAlignment="1">
      <alignment horizontal="left" vertical="top"/>
    </xf>
    <xf numFmtId="2" fontId="9" fillId="3" borderId="2" xfId="0" applyNumberFormat="1" applyFont="1" applyFill="1" applyBorder="1" applyAlignment="1">
      <alignment horizontal="right" vertical="center" shrinkToFit="1"/>
    </xf>
    <xf numFmtId="2" fontId="9" fillId="3" borderId="2" xfId="0" applyNumberFormat="1" applyFont="1" applyFill="1" applyBorder="1" applyAlignment="1">
      <alignment horizontal="right" vertical="top" shrinkToFit="1"/>
    </xf>
    <xf numFmtId="4" fontId="10" fillId="3" borderId="6" xfId="0" applyNumberFormat="1" applyFont="1" applyFill="1" applyBorder="1" applyAlignment="1">
      <alignment horizontal="center" vertical="center" wrapText="1"/>
    </xf>
    <xf numFmtId="2" fontId="9" fillId="3" borderId="6" xfId="0" applyNumberFormat="1" applyFont="1" applyFill="1" applyBorder="1" applyAlignment="1">
      <alignment horizontal="right" vertical="top" shrinkToFit="1"/>
    </xf>
    <xf numFmtId="4" fontId="8" fillId="0" borderId="3" xfId="0" applyNumberFormat="1" applyFont="1" applyBorder="1" applyAlignment="1">
      <alignment horizontal="right" vertical="top"/>
    </xf>
    <xf numFmtId="4" fontId="8" fillId="0" borderId="10" xfId="0" applyNumberFormat="1" applyFont="1" applyBorder="1" applyAlignment="1">
      <alignment horizontal="right" vertical="top"/>
    </xf>
    <xf numFmtId="4" fontId="8" fillId="0" borderId="11" xfId="0" applyNumberFormat="1" applyFont="1" applyBorder="1" applyAlignment="1">
      <alignment horizontal="right" vertical="top"/>
    </xf>
    <xf numFmtId="0" fontId="3" fillId="2" borderId="12" xfId="0" applyFont="1" applyFill="1" applyBorder="1" applyAlignment="1">
      <alignment horizontal="left" vertical="top" wrapText="1" indent="15"/>
    </xf>
    <xf numFmtId="0" fontId="14" fillId="0" borderId="0" xfId="0" applyFont="1" applyAlignment="1">
      <alignment horizontal="left" vertical="top"/>
    </xf>
    <xf numFmtId="164" fontId="8" fillId="0" borderId="2" xfId="0" applyNumberFormat="1" applyFont="1" applyBorder="1" applyAlignment="1">
      <alignment horizontal="center" vertical="top" shrinkToFit="1"/>
    </xf>
    <xf numFmtId="0" fontId="15" fillId="0" borderId="0" xfId="0" applyFont="1" applyAlignment="1">
      <alignment horizontal="left" vertical="top"/>
    </xf>
    <xf numFmtId="2" fontId="8" fillId="3" borderId="6" xfId="0" applyNumberFormat="1" applyFont="1" applyFill="1" applyBorder="1" applyAlignment="1">
      <alignment horizontal="center" vertical="top" shrinkToFit="1"/>
    </xf>
    <xf numFmtId="2" fontId="9" fillId="0" borderId="2" xfId="0" applyNumberFormat="1" applyFont="1" applyBorder="1" applyAlignment="1">
      <alignment horizontal="right" vertical="top" shrinkToFit="1"/>
    </xf>
    <xf numFmtId="2" fontId="9" fillId="0" borderId="2" xfId="0" applyNumberFormat="1" applyFont="1" applyBorder="1" applyAlignment="1">
      <alignment horizontal="right" vertical="center" shrinkToFit="1"/>
    </xf>
    <xf numFmtId="2" fontId="9" fillId="0" borderId="2" xfId="0" applyNumberFormat="1" applyFont="1" applyBorder="1" applyAlignment="1">
      <alignment horizontal="center" vertical="top" shrinkToFit="1"/>
    </xf>
    <xf numFmtId="0" fontId="1" fillId="0" borderId="1" xfId="0" applyFont="1" applyBorder="1" applyAlignment="1">
      <alignment horizontal="left" vertical="top" wrapText="1"/>
    </xf>
    <xf numFmtId="0" fontId="5" fillId="3" borderId="0" xfId="0" applyFont="1" applyFill="1" applyAlignment="1">
      <alignment horizontal="center" vertical="center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9" xfId="0" applyFont="1" applyFill="1" applyBorder="1" applyAlignment="1">
      <alignment vertical="top" wrapText="1"/>
    </xf>
    <xf numFmtId="0" fontId="0" fillId="0" borderId="0" xfId="0" applyAlignment="1">
      <alignment horizontal="left" vertical="top"/>
    </xf>
    <xf numFmtId="0" fontId="12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6" fillId="3" borderId="3" xfId="0" applyFont="1" applyFill="1" applyBorder="1" applyAlignment="1">
      <alignment horizontal="right" vertical="center" wrapText="1"/>
    </xf>
    <xf numFmtId="0" fontId="7" fillId="3" borderId="4" xfId="0" applyFont="1" applyFill="1" applyBorder="1" applyAlignment="1">
      <alignment horizontal="right" vertical="center" wrapText="1"/>
    </xf>
    <xf numFmtId="0" fontId="7" fillId="3" borderId="5" xfId="0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view="pageBreakPreview" topLeftCell="A22" zoomScale="130" zoomScaleNormal="130" zoomScaleSheetLayoutView="130" workbookViewId="0">
      <selection activeCell="B39" sqref="B39"/>
    </sheetView>
  </sheetViews>
  <sheetFormatPr defaultColWidth="9.140625" defaultRowHeight="15" x14ac:dyDescent="0.25"/>
  <cols>
    <col min="1" max="1" width="5.7109375" style="1" customWidth="1"/>
    <col min="2" max="2" width="57.85546875" style="1" customWidth="1"/>
    <col min="3" max="3" width="13.85546875" style="1" customWidth="1"/>
    <col min="4" max="4" width="12" style="1" customWidth="1"/>
    <col min="5" max="5" width="9.85546875" style="1" customWidth="1"/>
    <col min="6" max="6" width="10.85546875" style="33" customWidth="1"/>
    <col min="7" max="7" width="10.85546875" style="1" customWidth="1"/>
    <col min="8" max="8" width="8.42578125" style="1" customWidth="1"/>
    <col min="9" max="9" width="13.140625" style="1" bestFit="1" customWidth="1"/>
    <col min="10" max="10" width="12" style="1" bestFit="1" customWidth="1"/>
    <col min="11" max="16384" width="9.140625" style="1"/>
  </cols>
  <sheetData>
    <row r="1" spans="1:8" x14ac:dyDescent="0.25">
      <c r="E1" s="56" t="s">
        <v>51</v>
      </c>
      <c r="F1" s="56"/>
      <c r="G1" s="56"/>
    </row>
    <row r="2" spans="1:8" x14ac:dyDescent="0.25">
      <c r="E2" s="56" t="s">
        <v>52</v>
      </c>
      <c r="F2" s="56"/>
      <c r="G2" s="56"/>
    </row>
    <row r="3" spans="1:8" x14ac:dyDescent="0.25">
      <c r="E3" s="56" t="s">
        <v>56</v>
      </c>
      <c r="F3" s="56"/>
      <c r="G3" s="56"/>
    </row>
    <row r="4" spans="1:8" ht="33" customHeight="1" x14ac:dyDescent="0.25">
      <c r="A4" s="57" t="s">
        <v>0</v>
      </c>
      <c r="B4" s="58"/>
      <c r="C4" s="58"/>
      <c r="D4" s="58"/>
      <c r="E4" s="58"/>
      <c r="F4" s="58"/>
      <c r="G4" s="58"/>
    </row>
    <row r="5" spans="1:8" x14ac:dyDescent="0.25">
      <c r="A5" s="49"/>
      <c r="B5" s="49"/>
      <c r="C5" s="2"/>
      <c r="D5" s="2"/>
      <c r="E5" s="50"/>
      <c r="F5" s="50"/>
      <c r="G5" s="6"/>
    </row>
    <row r="6" spans="1:8" x14ac:dyDescent="0.25">
      <c r="A6" s="49"/>
      <c r="B6" s="49"/>
      <c r="C6" s="2"/>
      <c r="D6" s="2"/>
      <c r="E6" s="50" t="s">
        <v>45</v>
      </c>
      <c r="F6" s="50"/>
      <c r="G6" s="6">
        <v>4072.86</v>
      </c>
    </row>
    <row r="7" spans="1:8" ht="31.15" customHeight="1" x14ac:dyDescent="0.25">
      <c r="A7" s="24" t="s">
        <v>40</v>
      </c>
      <c r="B7" s="24" t="s">
        <v>41</v>
      </c>
      <c r="C7" s="24" t="s">
        <v>42</v>
      </c>
      <c r="D7" s="25" t="s">
        <v>38</v>
      </c>
      <c r="E7" s="26" t="s">
        <v>39</v>
      </c>
      <c r="F7" s="36" t="s">
        <v>43</v>
      </c>
      <c r="G7" s="26" t="s">
        <v>44</v>
      </c>
    </row>
    <row r="8" spans="1:8" x14ac:dyDescent="0.25">
      <c r="A8" s="51" t="s">
        <v>4</v>
      </c>
      <c r="B8" s="52"/>
      <c r="C8" s="4"/>
      <c r="D8" s="4"/>
      <c r="E8" s="5"/>
      <c r="F8" s="29"/>
      <c r="G8" s="41"/>
    </row>
    <row r="9" spans="1:8" x14ac:dyDescent="0.25">
      <c r="A9" s="7" t="s">
        <v>11</v>
      </c>
      <c r="B9" s="8" t="s">
        <v>48</v>
      </c>
      <c r="C9" s="8" t="s">
        <v>7</v>
      </c>
      <c r="D9" s="43">
        <v>4072.86</v>
      </c>
      <c r="E9" s="9">
        <v>2</v>
      </c>
      <c r="F9" s="38">
        <v>5005.5567039999996</v>
      </c>
      <c r="G9" s="37">
        <v>0.2</v>
      </c>
    </row>
    <row r="10" spans="1:8" ht="22.5" x14ac:dyDescent="0.25">
      <c r="A10" s="10" t="s">
        <v>10</v>
      </c>
      <c r="B10" s="11" t="s">
        <v>5</v>
      </c>
      <c r="C10" s="14" t="s">
        <v>8</v>
      </c>
      <c r="D10" s="12">
        <v>250</v>
      </c>
      <c r="E10" s="12">
        <v>2</v>
      </c>
      <c r="F10" s="39">
        <f>50869.962896/2</f>
        <v>25434.981447999999</v>
      </c>
      <c r="G10" s="37">
        <v>0.62</v>
      </c>
    </row>
    <row r="11" spans="1:8" ht="22.5" x14ac:dyDescent="0.25">
      <c r="A11" s="13" t="s">
        <v>12</v>
      </c>
      <c r="B11" s="14" t="s">
        <v>37</v>
      </c>
      <c r="C11" s="14" t="s">
        <v>6</v>
      </c>
      <c r="D11" s="15">
        <v>1</v>
      </c>
      <c r="E11" s="15">
        <v>12</v>
      </c>
      <c r="F11" s="40">
        <f>33786.503288/2</f>
        <v>16893.251644</v>
      </c>
      <c r="G11" s="37">
        <f>F11/12/G6</f>
        <v>0.34564678636961083</v>
      </c>
    </row>
    <row r="12" spans="1:8" x14ac:dyDescent="0.25">
      <c r="A12" s="13" t="s">
        <v>13</v>
      </c>
      <c r="B12" s="14" t="s">
        <v>14</v>
      </c>
      <c r="C12" s="14" t="s">
        <v>6</v>
      </c>
      <c r="D12" s="15">
        <v>1</v>
      </c>
      <c r="E12" s="15">
        <v>12</v>
      </c>
      <c r="F12" s="40">
        <v>78000</v>
      </c>
      <c r="G12" s="37">
        <f>F12/G6/12</f>
        <v>1.5959301326340702</v>
      </c>
      <c r="H12" s="42"/>
    </row>
    <row r="13" spans="1:8" x14ac:dyDescent="0.25">
      <c r="A13" s="13" t="s">
        <v>18</v>
      </c>
      <c r="B13" s="14" t="s">
        <v>49</v>
      </c>
      <c r="C13" s="14" t="s">
        <v>7</v>
      </c>
      <c r="D13" s="15">
        <v>1</v>
      </c>
      <c r="E13" s="15">
        <v>12</v>
      </c>
      <c r="F13" s="40">
        <v>26727.5</v>
      </c>
      <c r="G13" s="37">
        <f>F13/12/G6</f>
        <v>0.54686182846124498</v>
      </c>
    </row>
    <row r="14" spans="1:8" x14ac:dyDescent="0.25">
      <c r="A14" s="13" t="s">
        <v>19</v>
      </c>
      <c r="B14" s="14" t="s">
        <v>36</v>
      </c>
      <c r="C14" s="14" t="s">
        <v>6</v>
      </c>
      <c r="D14" s="45">
        <v>10</v>
      </c>
      <c r="E14" s="17" t="s">
        <v>35</v>
      </c>
      <c r="F14" s="40">
        <v>12684.499999999998</v>
      </c>
      <c r="G14" s="16">
        <f>F14/G6/12</f>
        <v>0.25953302265893413</v>
      </c>
    </row>
    <row r="15" spans="1:8" ht="14.45" customHeight="1" x14ac:dyDescent="0.25">
      <c r="A15" s="13" t="s">
        <v>30</v>
      </c>
      <c r="B15" s="14" t="s">
        <v>46</v>
      </c>
      <c r="C15" s="14"/>
      <c r="D15" s="18"/>
      <c r="E15" s="17" t="s">
        <v>35</v>
      </c>
      <c r="F15" s="40">
        <v>5162.4999999999891</v>
      </c>
      <c r="G15" s="16">
        <v>0.2</v>
      </c>
    </row>
    <row r="16" spans="1:8" ht="23.25" customHeight="1" x14ac:dyDescent="0.25">
      <c r="A16" s="53" t="s">
        <v>9</v>
      </c>
      <c r="B16" s="54"/>
      <c r="C16" s="54"/>
      <c r="D16" s="54"/>
      <c r="E16" s="54"/>
      <c r="F16" s="54"/>
      <c r="G16" s="55"/>
    </row>
    <row r="17" spans="1:9" ht="14.45" customHeight="1" x14ac:dyDescent="0.25">
      <c r="A17" s="19" t="s">
        <v>20</v>
      </c>
      <c r="B17" s="8" t="s">
        <v>1</v>
      </c>
      <c r="C17" s="20" t="s">
        <v>6</v>
      </c>
      <c r="D17" s="21">
        <v>1</v>
      </c>
      <c r="E17" s="21">
        <v>12</v>
      </c>
      <c r="F17" s="31">
        <f>32577.28*12</f>
        <v>390927.35999999999</v>
      </c>
      <c r="G17" s="47">
        <f>F17/12/G6</f>
        <v>7.998625044808807</v>
      </c>
    </row>
    <row r="18" spans="1:9" x14ac:dyDescent="0.25">
      <c r="A18" s="62" t="s">
        <v>15</v>
      </c>
      <c r="B18" s="63"/>
      <c r="C18" s="63"/>
      <c r="D18" s="63"/>
      <c r="E18" s="63"/>
      <c r="F18" s="63"/>
      <c r="G18" s="64"/>
    </row>
    <row r="19" spans="1:9" x14ac:dyDescent="0.25">
      <c r="A19" s="13" t="s">
        <v>21</v>
      </c>
      <c r="B19" s="8" t="s">
        <v>16</v>
      </c>
      <c r="C19" s="20" t="s">
        <v>6</v>
      </c>
      <c r="D19" s="22">
        <v>2</v>
      </c>
      <c r="E19" s="21">
        <v>12</v>
      </c>
      <c r="F19" s="31">
        <v>31689.794959999999</v>
      </c>
      <c r="G19" s="34">
        <f>F19/12/G6</f>
        <v>0.64839357273922171</v>
      </c>
    </row>
    <row r="20" spans="1:9" ht="14.45" customHeight="1" x14ac:dyDescent="0.25">
      <c r="A20" s="13" t="s">
        <v>22</v>
      </c>
      <c r="B20" s="8" t="s">
        <v>17</v>
      </c>
      <c r="C20" s="8" t="s">
        <v>6</v>
      </c>
      <c r="D20" s="23">
        <v>2</v>
      </c>
      <c r="E20" s="9">
        <v>12</v>
      </c>
      <c r="F20" s="30">
        <v>32109.799984000001</v>
      </c>
      <c r="G20" s="35">
        <f>F20/12/G6</f>
        <v>0.6569871454784435</v>
      </c>
    </row>
    <row r="21" spans="1:9" x14ac:dyDescent="0.25">
      <c r="A21" s="62" t="s">
        <v>23</v>
      </c>
      <c r="B21" s="63"/>
      <c r="C21" s="63"/>
      <c r="D21" s="63"/>
      <c r="E21" s="63"/>
      <c r="F21" s="63"/>
      <c r="G21" s="64"/>
    </row>
    <row r="22" spans="1:9" ht="14.45" customHeight="1" x14ac:dyDescent="0.25">
      <c r="A22" s="19" t="s">
        <v>25</v>
      </c>
      <c r="B22" s="8" t="s">
        <v>2</v>
      </c>
      <c r="C22" s="8" t="s">
        <v>6</v>
      </c>
      <c r="D22" s="23">
        <v>4</v>
      </c>
      <c r="E22" s="9">
        <v>12</v>
      </c>
      <c r="F22" s="30">
        <f>2000*12</f>
        <v>24000</v>
      </c>
      <c r="G22" s="46">
        <f>F22/12/G6</f>
        <v>0.49105542542586778</v>
      </c>
    </row>
    <row r="23" spans="1:9" x14ac:dyDescent="0.25">
      <c r="A23" s="62" t="s">
        <v>24</v>
      </c>
      <c r="B23" s="63"/>
      <c r="C23" s="63"/>
      <c r="D23" s="63"/>
      <c r="E23" s="63"/>
      <c r="F23" s="63"/>
      <c r="G23" s="64"/>
    </row>
    <row r="24" spans="1:9" ht="15" customHeight="1" x14ac:dyDescent="0.25">
      <c r="A24" s="19" t="s">
        <v>26</v>
      </c>
      <c r="B24" s="8" t="s">
        <v>53</v>
      </c>
      <c r="C24" s="8" t="s">
        <v>6</v>
      </c>
      <c r="D24" s="9">
        <v>2</v>
      </c>
      <c r="E24" s="9">
        <v>12</v>
      </c>
      <c r="F24" s="30">
        <f>6000*12</f>
        <v>72000</v>
      </c>
      <c r="G24" s="46">
        <f>F24/12/G6</f>
        <v>1.4731662762776034</v>
      </c>
    </row>
    <row r="25" spans="1:9" x14ac:dyDescent="0.25">
      <c r="A25" s="62" t="s">
        <v>28</v>
      </c>
      <c r="B25" s="65"/>
      <c r="C25" s="65"/>
      <c r="D25" s="65"/>
      <c r="E25" s="65"/>
      <c r="F25" s="65"/>
      <c r="G25" s="66"/>
      <c r="I25" s="44"/>
    </row>
    <row r="26" spans="1:9" ht="15" customHeight="1" x14ac:dyDescent="0.25">
      <c r="A26" s="19" t="s">
        <v>27</v>
      </c>
      <c r="B26" s="8" t="s">
        <v>54</v>
      </c>
      <c r="C26" s="8" t="s">
        <v>29</v>
      </c>
      <c r="D26" s="9">
        <v>2</v>
      </c>
      <c r="E26" s="9">
        <v>12</v>
      </c>
      <c r="F26" s="30">
        <f>14574.78*12</f>
        <v>174897.36000000002</v>
      </c>
      <c r="G26" s="46">
        <f>F26/12/G6</f>
        <v>3.5785123966942147</v>
      </c>
    </row>
    <row r="27" spans="1:9" x14ac:dyDescent="0.25">
      <c r="A27" s="62" t="s">
        <v>31</v>
      </c>
      <c r="B27" s="65"/>
      <c r="C27" s="65"/>
      <c r="D27" s="65"/>
      <c r="E27" s="65"/>
      <c r="F27" s="65"/>
      <c r="G27" s="66"/>
      <c r="I27" s="3"/>
    </row>
    <row r="28" spans="1:9" x14ac:dyDescent="0.25">
      <c r="A28" s="19" t="s">
        <v>32</v>
      </c>
      <c r="B28" s="8" t="s">
        <v>50</v>
      </c>
      <c r="C28" s="8" t="s">
        <v>7</v>
      </c>
      <c r="D28" s="48">
        <v>4072.86</v>
      </c>
      <c r="E28" s="9">
        <v>52</v>
      </c>
      <c r="F28" s="30">
        <v>123542</v>
      </c>
      <c r="G28" s="46">
        <f>F28/12/G6</f>
        <v>2.5277487236651064</v>
      </c>
      <c r="I28" s="3"/>
    </row>
    <row r="29" spans="1:9" x14ac:dyDescent="0.25">
      <c r="A29" s="19" t="s">
        <v>33</v>
      </c>
      <c r="B29" s="8" t="s">
        <v>47</v>
      </c>
      <c r="C29" s="8" t="s">
        <v>7</v>
      </c>
      <c r="D29" s="48">
        <v>4072.86</v>
      </c>
      <c r="E29" s="9">
        <v>52</v>
      </c>
      <c r="F29" s="30">
        <v>203856</v>
      </c>
      <c r="G29" s="46">
        <f>F29/12/4072.86</f>
        <v>4.1710247835673213</v>
      </c>
      <c r="I29" s="3"/>
    </row>
    <row r="30" spans="1:9" ht="16.5" customHeight="1" x14ac:dyDescent="0.25">
      <c r="A30" s="19" t="s">
        <v>34</v>
      </c>
      <c r="B30" s="8" t="s">
        <v>55</v>
      </c>
      <c r="C30" s="8" t="s">
        <v>7</v>
      </c>
      <c r="D30" s="48">
        <v>4072.86</v>
      </c>
      <c r="E30" s="9">
        <v>2</v>
      </c>
      <c r="F30" s="30">
        <v>13708.3</v>
      </c>
      <c r="G30" s="46">
        <f>F30/12/4072.86</f>
        <v>0.28048062868189266</v>
      </c>
      <c r="H30" s="3"/>
    </row>
    <row r="31" spans="1:9" x14ac:dyDescent="0.25">
      <c r="A31" s="59" t="s">
        <v>3</v>
      </c>
      <c r="B31" s="60"/>
      <c r="C31" s="61"/>
      <c r="D31" s="27"/>
      <c r="E31" s="27"/>
      <c r="F31" s="32"/>
      <c r="G31" s="28">
        <f>SUM(G9:G30)</f>
        <v>25.59396576746234</v>
      </c>
      <c r="H31" s="1">
        <v>25.59</v>
      </c>
    </row>
  </sheetData>
  <mergeCells count="16">
    <mergeCell ref="A31:C31"/>
    <mergeCell ref="A18:G18"/>
    <mergeCell ref="A21:G21"/>
    <mergeCell ref="A23:G23"/>
    <mergeCell ref="A25:G25"/>
    <mergeCell ref="A27:G27"/>
    <mergeCell ref="A6:B6"/>
    <mergeCell ref="E6:F6"/>
    <mergeCell ref="A8:B8"/>
    <mergeCell ref="A16:G16"/>
    <mergeCell ref="E1:G1"/>
    <mergeCell ref="E2:G2"/>
    <mergeCell ref="E3:G3"/>
    <mergeCell ref="A4:G4"/>
    <mergeCell ref="A5:B5"/>
    <mergeCell ref="E5:F5"/>
  </mergeCells>
  <pageMargins left="0.31496062992125984" right="0.11811023622047245" top="0.15748031496062992" bottom="0.35433070866141736" header="0.31496062992125984" footer="0.31496062992125984"/>
  <pageSetup paperSize="9" scale="80" orientation="portrait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Загороднюк</dc:creator>
  <cp:lastModifiedBy>Татьяна Загороднюк</cp:lastModifiedBy>
  <cp:lastPrinted>2026-10-01T07:02:40Z</cp:lastPrinted>
  <dcterms:created xsi:type="dcterms:W3CDTF">2015-06-05T18:17:20Z</dcterms:created>
  <dcterms:modified xsi:type="dcterms:W3CDTF">2026-10-01T07:03:20Z</dcterms:modified>
</cp:coreProperties>
</file>